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综合成绩名单" sheetId="3" r:id="rId1"/>
    <sheet name="Sheet1" sheetId="4" r:id="rId2"/>
  </sheets>
  <externalReferences>
    <externalReference r:id="rId3"/>
  </externalReferences>
  <definedNames>
    <definedName name="_xlnm._FilterDatabase" localSheetId="0" hidden="1">综合成绩名单!$A$2:$M$41</definedName>
    <definedName name="_xlnm._FilterDatabase" localSheetId="1" hidden="1">Sheet1!$A$1:$F$40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<sst xmlns="http://schemas.openxmlformats.org/spreadsheetml/2006/main" count="275" uniqueCount="102">
  <si>
    <t>2025年云南省工业和信息化厅直属事业单位云南工业技师学院（云南工业信息职业学院）公开招聘专业教师
面试成绩、综合成绩及岗位排名汇总表</t>
  </si>
  <si>
    <t>序号</t>
  </si>
  <si>
    <t>报考岗位</t>
  </si>
  <si>
    <t>招聘人数</t>
  </si>
  <si>
    <t>准考证号</t>
  </si>
  <si>
    <t>笔试成绩总分</t>
  </si>
  <si>
    <t>面试成绩</t>
  </si>
  <si>
    <t>综合成绩</t>
  </si>
  <si>
    <t>排名</t>
  </si>
  <si>
    <t>是否进入考察环节</t>
  </si>
  <si>
    <t>备注</t>
  </si>
  <si>
    <t>01-计算机类专任教师（专业技术岗位）</t>
  </si>
  <si>
    <t>2509060100218</t>
  </si>
  <si>
    <t>是</t>
  </si>
  <si>
    <t>2509060100222</t>
  </si>
  <si>
    <t>2509060100203</t>
  </si>
  <si>
    <t>否</t>
  </si>
  <si>
    <t>面试成绩低于最低合格分数线，不得进入下一环节。</t>
  </si>
  <si>
    <t>2509060100206</t>
  </si>
  <si>
    <t>2509060100225</t>
  </si>
  <si>
    <t>2509060100224</t>
  </si>
  <si>
    <t>2509060100210</t>
  </si>
  <si>
    <t>2509060100228</t>
  </si>
  <si>
    <t>2509060100229</t>
  </si>
  <si>
    <t>2509060100227</t>
  </si>
  <si>
    <t>2509060100204</t>
  </si>
  <si>
    <t>2509060100220</t>
  </si>
  <si>
    <t>2509060100226</t>
  </si>
  <si>
    <t>2509060100217</t>
  </si>
  <si>
    <t>2509060100209</t>
  </si>
  <si>
    <t>--</t>
  </si>
  <si>
    <t>02-电气类专任教师（专业技术岗位）</t>
  </si>
  <si>
    <t>2509060100302</t>
  </si>
  <si>
    <t>2509060100304</t>
  </si>
  <si>
    <t>2509060100308</t>
  </si>
  <si>
    <t>2509060100301</t>
  </si>
  <si>
    <t>03-汽车交通类专任教师（专业技术岗位）</t>
  </si>
  <si>
    <t>2509060100309</t>
  </si>
  <si>
    <t>2509060100312</t>
  </si>
  <si>
    <t>2509060100310</t>
  </si>
  <si>
    <t>04-机械数控类专任教师（专业技术岗位）</t>
  </si>
  <si>
    <t>2509060100321</t>
  </si>
  <si>
    <t>2509060100320</t>
  </si>
  <si>
    <t>2509060100318</t>
  </si>
  <si>
    <t>2509060100313</t>
  </si>
  <si>
    <t>2509060100317</t>
  </si>
  <si>
    <t>2509060100315</t>
  </si>
  <si>
    <t>06-数学类专任教师（专业技术岗位）</t>
  </si>
  <si>
    <t>2509060100103</t>
  </si>
  <si>
    <t>07-英语类专任教师（专业技术岗位）</t>
  </si>
  <si>
    <t>2509060100110</t>
  </si>
  <si>
    <t>2509060100109</t>
  </si>
  <si>
    <t>2509060100108</t>
  </si>
  <si>
    <t>08-体育类专任教师（专业技术岗位）</t>
  </si>
  <si>
    <t>2509060100118</t>
  </si>
  <si>
    <t>2509060100115</t>
  </si>
  <si>
    <t>2509060100113</t>
  </si>
  <si>
    <t>09-思政类专任教师（专业技术岗位）</t>
  </si>
  <si>
    <t>2509060100121</t>
  </si>
  <si>
    <t>2509060100122</t>
  </si>
  <si>
    <t>2509060100125</t>
  </si>
  <si>
    <t>2509060100124</t>
  </si>
  <si>
    <t>笔试成绩</t>
  </si>
  <si>
    <t>温茜</t>
  </si>
  <si>
    <t>李清银</t>
  </si>
  <si>
    <t>聂云丽</t>
  </si>
  <si>
    <t>李波</t>
  </si>
  <si>
    <t>刘正旺</t>
  </si>
  <si>
    <t>包宇享</t>
  </si>
  <si>
    <t>何凤英</t>
  </si>
  <si>
    <t>杨亚红</t>
  </si>
  <si>
    <t>赵小明</t>
  </si>
  <si>
    <t>张照阳</t>
  </si>
  <si>
    <t>解开创</t>
  </si>
  <si>
    <t>李蕊</t>
  </si>
  <si>
    <t>张金</t>
  </si>
  <si>
    <t>吕宪强</t>
  </si>
  <si>
    <t>桂富波</t>
  </si>
  <si>
    <t>张世凯</t>
  </si>
  <si>
    <t>陈申贵</t>
  </si>
  <si>
    <t>张勇</t>
  </si>
  <si>
    <t>郭文俊</t>
  </si>
  <si>
    <t>王浩杰</t>
  </si>
  <si>
    <t>保锐</t>
  </si>
  <si>
    <t>曹录翠</t>
  </si>
  <si>
    <t>徐道猛</t>
  </si>
  <si>
    <t>朱胜</t>
  </si>
  <si>
    <t>祖艳竹</t>
  </si>
  <si>
    <t>张跃辉</t>
  </si>
  <si>
    <t>吴道懿</t>
  </si>
  <si>
    <t>顾国宝</t>
  </si>
  <si>
    <t>潘艳芳</t>
  </si>
  <si>
    <t>何燕</t>
  </si>
  <si>
    <t>张楠</t>
  </si>
  <si>
    <t>李淳</t>
  </si>
  <si>
    <t>尤丽雅</t>
  </si>
  <si>
    <t>杨艳红</t>
  </si>
  <si>
    <t>杨晓峰</t>
  </si>
  <si>
    <t>王浩勇</t>
  </si>
  <si>
    <t>王瑶</t>
  </si>
  <si>
    <t>胡浚娴</t>
  </si>
  <si>
    <t>谭荣春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</si>
</sst>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2" applyNumberFormat="0" applyFill="0" applyAlignment="0" applyProtection="0">
      <alignment vertical="center"/>
    </xf>
    <xf numFmtId="0" fontId="10" fillId="0" borderId="3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34" applyNumberFormat="0" applyAlignment="0" applyProtection="0">
      <alignment vertical="center"/>
    </xf>
    <xf numFmtId="0" fontId="12" fillId="5" borderId="35" applyNumberFormat="0" applyAlignment="0" applyProtection="0">
      <alignment vertical="center"/>
    </xf>
    <xf numFmtId="0" fontId="13" fillId="5" borderId="34" applyNumberFormat="0" applyAlignment="0" applyProtection="0">
      <alignment vertical="center"/>
    </xf>
    <xf numFmtId="0" fontId="14" fillId="6" borderId="36" applyNumberFormat="0" applyAlignment="0" applyProtection="0">
      <alignment vertical="center"/>
    </xf>
    <xf numFmtId="0" fontId="15" fillId="0" borderId="37" applyNumberFormat="0" applyFill="0" applyAlignment="0" applyProtection="0">
      <alignment vertical="center"/>
    </xf>
    <xf numFmtId="0" fontId="16" fillId="0" borderId="3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2" borderId="0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0" xfId="0" applyNumberFormat="1" applyFill="1" applyAlignment="1"/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0" fillId="0" borderId="12" xfId="0" applyNumberFormat="1" applyFill="1" applyBorder="1" applyAlignment="1">
      <alignment horizontal="center" vertical="center"/>
    </xf>
    <xf numFmtId="0" fontId="0" fillId="0" borderId="12" xfId="0" applyNumberFormat="1" applyFill="1" applyBorder="1" applyAlignment="1">
      <alignment horizontal="center" vertical="center" wrapText="1"/>
    </xf>
    <xf numFmtId="0" fontId="0" fillId="0" borderId="13" xfId="0" applyNumberFormat="1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 wrapText="1"/>
    </xf>
    <xf numFmtId="0" fontId="0" fillId="0" borderId="16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 wrapText="1"/>
    </xf>
    <xf numFmtId="176" fontId="0" fillId="0" borderId="17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/>
    </xf>
    <xf numFmtId="176" fontId="0" fillId="0" borderId="17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7" xfId="0" applyNumberFormat="1" applyFont="1" applyFill="1" applyBorder="1" applyAlignment="1">
      <alignment horizontal="center" vertical="center" wrapText="1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 wrapText="1"/>
    </xf>
    <xf numFmtId="176" fontId="0" fillId="0" borderId="21" xfId="0" applyNumberFormat="1" applyFont="1" applyFill="1" applyBorder="1" applyAlignment="1">
      <alignment horizontal="center" vertical="center"/>
    </xf>
    <xf numFmtId="176" fontId="0" fillId="0" borderId="21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/>
    </xf>
    <xf numFmtId="176" fontId="0" fillId="0" borderId="14" xfId="0" applyNumberFormat="1" applyFont="1" applyFill="1" applyBorder="1" applyAlignment="1">
      <alignment horizontal="center" vertical="center"/>
    </xf>
    <xf numFmtId="0" fontId="0" fillId="0" borderId="24" xfId="0" applyNumberForma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176" fontId="0" fillId="0" borderId="18" xfId="0" applyNumberFormat="1" applyFon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 wrapText="1"/>
    </xf>
    <xf numFmtId="0" fontId="0" fillId="0" borderId="22" xfId="0" applyNumberFormat="1" applyFont="1" applyFill="1" applyBorder="1" applyAlignment="1">
      <alignment horizontal="center" vertical="center"/>
    </xf>
    <xf numFmtId="0" fontId="0" fillId="0" borderId="27" xfId="0" applyNumberFormat="1" applyFon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8" xfId="0" applyNumberFormat="1" applyFill="1" applyBorder="1" applyAlignment="1">
      <alignment horizontal="center" vertical="center"/>
    </xf>
    <xf numFmtId="0" fontId="0" fillId="0" borderId="29" xfId="0" applyNumberFormat="1" applyFont="1" applyFill="1" applyBorder="1" applyAlignment="1">
      <alignment horizontal="center" vertical="center"/>
    </xf>
    <xf numFmtId="0" fontId="0" fillId="0" borderId="29" xfId="0" applyNumberFormat="1" applyFill="1" applyBorder="1" applyAlignment="1">
      <alignment horizontal="center" vertical="center"/>
    </xf>
    <xf numFmtId="176" fontId="0" fillId="0" borderId="29" xfId="0" applyNumberFormat="1" applyFont="1" applyFill="1" applyBorder="1" applyAlignment="1">
      <alignment horizontal="center" vertical="center"/>
    </xf>
    <xf numFmtId="176" fontId="0" fillId="0" borderId="29" xfId="0" applyNumberFormat="1" applyFill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wrapText="1"/>
    </xf>
    <xf numFmtId="0" fontId="2" fillId="0" borderId="15" xfId="0" applyNumberFormat="1" applyFont="1" applyFill="1" applyBorder="1" applyAlignment="1">
      <alignment horizontal="center" wrapText="1"/>
    </xf>
    <xf numFmtId="0" fontId="2" fillId="0" borderId="19" xfId="0" applyNumberFormat="1" applyFont="1" applyFill="1" applyBorder="1" applyAlignment="1">
      <alignment horizontal="center" wrapText="1"/>
    </xf>
    <xf numFmtId="0" fontId="2" fillId="0" borderId="23" xfId="0" applyNumberFormat="1" applyFont="1" applyFill="1" applyBorder="1" applyAlignment="1">
      <alignment horizontal="center" wrapText="1"/>
    </xf>
    <xf numFmtId="176" fontId="0" fillId="0" borderId="21" xfId="0" applyNumberForma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xwechat_files\wxid_no8dgv7h9w0w22_0ffe\msg\file\2025-11\2025&#24180;&#20113;&#21335;&#30465;&#24037;&#19994;&#21644;&#20449;&#24687;&#21270;&#21381;&#30452;&#23646;&#20107;&#19994;&#21333;&#20301;&#20113;&#21335;&#24037;&#19994;&#25216;&#24072;&#23398;&#38498;&#65288;&#20113;&#21335;&#24037;&#19994;&#20449;&#24687;&#32844;&#19994;&#23398;&#38498;&#65289;&#20844;&#24320;&#25307;&#32856;&#19987;&#19994;&#25945;&#24072;&#38754;&#35797;%20%20&#38754;&#35797;&#25104;&#324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4">
          <cell r="C4" t="str">
            <v>温茜</v>
          </cell>
          <cell r="D4" t="str">
            <v>530325198911030328</v>
          </cell>
          <cell r="E4" t="str">
            <v>2509060100218</v>
          </cell>
          <cell r="F4">
            <v>86.02</v>
          </cell>
        </row>
        <row r="5">
          <cell r="C5" t="str">
            <v>李清银</v>
          </cell>
          <cell r="D5" t="str">
            <v>532124199801300744</v>
          </cell>
          <cell r="E5" t="str">
            <v>2509060100222</v>
          </cell>
          <cell r="F5">
            <v>84.84</v>
          </cell>
        </row>
        <row r="6">
          <cell r="C6" t="str">
            <v>何凤英</v>
          </cell>
          <cell r="D6" t="str">
            <v>53032219910618192X</v>
          </cell>
          <cell r="E6" t="str">
            <v>2509060100210</v>
          </cell>
          <cell r="F6">
            <v>83.26</v>
          </cell>
        </row>
        <row r="7">
          <cell r="C7" t="str">
            <v>赵小明</v>
          </cell>
          <cell r="D7" t="str">
            <v>21132119801004001X</v>
          </cell>
          <cell r="E7" t="str">
            <v>2509060100228</v>
          </cell>
          <cell r="F7">
            <v>81.6</v>
          </cell>
        </row>
        <row r="8">
          <cell r="C8" t="str">
            <v>李波</v>
          </cell>
          <cell r="D8" t="str">
            <v>532924199009081721</v>
          </cell>
          <cell r="E8" t="str">
            <v>2509060100206</v>
          </cell>
          <cell r="F8">
            <v>80.52</v>
          </cell>
        </row>
        <row r="9">
          <cell r="C9" t="str">
            <v>刘正旺</v>
          </cell>
          <cell r="D9" t="str">
            <v>53032819981216093X</v>
          </cell>
          <cell r="E9" t="str">
            <v>2509060100225</v>
          </cell>
          <cell r="F9">
            <v>79.24</v>
          </cell>
        </row>
        <row r="10">
          <cell r="C10" t="str">
            <v>吕宪强</v>
          </cell>
          <cell r="D10" t="str">
            <v>530381198703162132</v>
          </cell>
          <cell r="E10" t="str">
            <v>2509060100217</v>
          </cell>
          <cell r="F10">
            <v>78.52</v>
          </cell>
        </row>
        <row r="11">
          <cell r="C11" t="str">
            <v>聂云丽</v>
          </cell>
          <cell r="D11" t="str">
            <v>530328199705053020</v>
          </cell>
          <cell r="E11" t="str">
            <v>2509060100203</v>
          </cell>
          <cell r="F11">
            <v>78.28</v>
          </cell>
        </row>
        <row r="12">
          <cell r="C12" t="str">
            <v>解开创</v>
          </cell>
          <cell r="D12" t="str">
            <v>530381198304151217</v>
          </cell>
          <cell r="E12" t="str">
            <v>2509060100204</v>
          </cell>
          <cell r="F12">
            <v>76.88</v>
          </cell>
        </row>
        <row r="13">
          <cell r="C13" t="str">
            <v>包宇享</v>
          </cell>
          <cell r="D13" t="str">
            <v>530381198707141558</v>
          </cell>
          <cell r="E13" t="str">
            <v>2509060100224</v>
          </cell>
          <cell r="F13">
            <v>76.44</v>
          </cell>
        </row>
        <row r="14">
          <cell r="C14" t="str">
            <v>李蕊</v>
          </cell>
          <cell r="D14" t="str">
            <v>530302198406010348</v>
          </cell>
          <cell r="E14" t="str">
            <v>2509060100220</v>
          </cell>
          <cell r="F14">
            <v>76.1</v>
          </cell>
        </row>
        <row r="15">
          <cell r="C15" t="str">
            <v>杨亚红</v>
          </cell>
          <cell r="D15" t="str">
            <v>530381199307172325</v>
          </cell>
          <cell r="E15" t="str">
            <v>2509060100229</v>
          </cell>
          <cell r="F15">
            <v>75.04</v>
          </cell>
        </row>
        <row r="16">
          <cell r="C16" t="str">
            <v>张照阳</v>
          </cell>
          <cell r="D16" t="str">
            <v>532901199108190013</v>
          </cell>
          <cell r="E16" t="str">
            <v>2509060100227</v>
          </cell>
          <cell r="F16">
            <v>73.88</v>
          </cell>
        </row>
        <row r="17">
          <cell r="C17" t="str">
            <v>张金</v>
          </cell>
          <cell r="D17" t="str">
            <v>532130199506181110</v>
          </cell>
          <cell r="E17" t="str">
            <v>2509060100226</v>
          </cell>
          <cell r="F17">
            <v>72.92</v>
          </cell>
        </row>
        <row r="18">
          <cell r="C18" t="str">
            <v>桂富波</v>
          </cell>
          <cell r="D18" t="str">
            <v>530326199311162731</v>
          </cell>
          <cell r="E18" t="str">
            <v>2509060100209</v>
          </cell>
          <cell r="F18">
            <v>0</v>
          </cell>
        </row>
        <row r="19">
          <cell r="C19" t="str">
            <v>陈申贵</v>
          </cell>
          <cell r="D19" t="str">
            <v>530324198910131710</v>
          </cell>
          <cell r="E19" t="str">
            <v>2509060100302</v>
          </cell>
          <cell r="F19">
            <v>75.78</v>
          </cell>
        </row>
        <row r="20">
          <cell r="C20" t="str">
            <v>张勇</v>
          </cell>
          <cell r="D20" t="str">
            <v>612523198012032717</v>
          </cell>
          <cell r="E20" t="str">
            <v>2509060100304</v>
          </cell>
          <cell r="F20">
            <v>72</v>
          </cell>
        </row>
        <row r="21">
          <cell r="C21" t="str">
            <v>郭文俊</v>
          </cell>
          <cell r="D21" t="str">
            <v>530402198601302819</v>
          </cell>
          <cell r="E21" t="str">
            <v>2509060100301</v>
          </cell>
          <cell r="F21">
            <v>0</v>
          </cell>
        </row>
        <row r="22">
          <cell r="C22" t="str">
            <v>张世凯</v>
          </cell>
          <cell r="D22" t="str">
            <v>37110219940605541X</v>
          </cell>
          <cell r="E22" t="str">
            <v>2509060100308</v>
          </cell>
          <cell r="F22">
            <v>0</v>
          </cell>
        </row>
        <row r="23">
          <cell r="C23" t="str">
            <v>保锐</v>
          </cell>
          <cell r="D23" t="str">
            <v>532101199508281455</v>
          </cell>
          <cell r="E23" t="str">
            <v>2509060100312</v>
          </cell>
          <cell r="F23">
            <v>80.46</v>
          </cell>
        </row>
        <row r="24">
          <cell r="C24" t="str">
            <v>王浩杰</v>
          </cell>
          <cell r="D24" t="str">
            <v>34222219901225683X</v>
          </cell>
          <cell r="E24" t="str">
            <v>2509060100309</v>
          </cell>
          <cell r="F24">
            <v>79.52</v>
          </cell>
        </row>
        <row r="25">
          <cell r="C25" t="str">
            <v>曹录翠</v>
          </cell>
          <cell r="D25" t="str">
            <v>533523198705101923</v>
          </cell>
          <cell r="E25" t="str">
            <v>2509060100310</v>
          </cell>
          <cell r="F25">
            <v>77.62</v>
          </cell>
        </row>
        <row r="26">
          <cell r="C26" t="str">
            <v>吴道懿</v>
          </cell>
          <cell r="D26" t="str">
            <v>362425198212043256</v>
          </cell>
          <cell r="E26" t="str">
            <v>2509060100318</v>
          </cell>
          <cell r="F26">
            <v>83.32</v>
          </cell>
        </row>
        <row r="27">
          <cell r="C27" t="str">
            <v>张跃辉</v>
          </cell>
          <cell r="D27" t="str">
            <v>532327198601140016</v>
          </cell>
          <cell r="E27" t="str">
            <v>2509060100313</v>
          </cell>
          <cell r="F27">
            <v>80.58</v>
          </cell>
        </row>
        <row r="28">
          <cell r="C28" t="str">
            <v>顾国宝</v>
          </cell>
          <cell r="D28" t="str">
            <v>532201197812240611</v>
          </cell>
          <cell r="E28" t="str">
            <v>2509060100315</v>
          </cell>
          <cell r="F28">
            <v>80.38</v>
          </cell>
        </row>
        <row r="29">
          <cell r="C29" t="str">
            <v>徐道猛</v>
          </cell>
          <cell r="D29" t="str">
            <v>530381199308290518</v>
          </cell>
          <cell r="E29" t="str">
            <v>2509060100321</v>
          </cell>
          <cell r="F29">
            <v>79.96</v>
          </cell>
        </row>
        <row r="30">
          <cell r="C30" t="str">
            <v>朱胜</v>
          </cell>
          <cell r="D30" t="str">
            <v>530381199110240312</v>
          </cell>
          <cell r="E30" t="str">
            <v>2509060100320</v>
          </cell>
          <cell r="F30">
            <v>79.1</v>
          </cell>
        </row>
        <row r="31">
          <cell r="C31" t="str">
            <v>祖艳竹</v>
          </cell>
          <cell r="D31" t="str">
            <v>530381198801254727</v>
          </cell>
          <cell r="E31" t="str">
            <v>2509060100317</v>
          </cell>
          <cell r="F31">
            <v>77.68</v>
          </cell>
        </row>
        <row r="32">
          <cell r="C32" t="str">
            <v>潘艳芳</v>
          </cell>
          <cell r="D32" t="str">
            <v>530129199109162541</v>
          </cell>
          <cell r="E32" t="str">
            <v>2509060100103</v>
          </cell>
          <cell r="F32">
            <v>83.2</v>
          </cell>
        </row>
        <row r="33">
          <cell r="C33" t="str">
            <v>李淳</v>
          </cell>
          <cell r="D33" t="str">
            <v>530102198803100725</v>
          </cell>
          <cell r="E33" t="str">
            <v>2509060100109</v>
          </cell>
          <cell r="F33">
            <v>81.58</v>
          </cell>
        </row>
        <row r="34">
          <cell r="C34" t="str">
            <v>张楠</v>
          </cell>
          <cell r="D34" t="str">
            <v>140411198710310424</v>
          </cell>
          <cell r="E34" t="str">
            <v>2509060100110</v>
          </cell>
          <cell r="F34">
            <v>81.32</v>
          </cell>
        </row>
        <row r="35">
          <cell r="C35" t="str">
            <v>何燕</v>
          </cell>
          <cell r="D35" t="str">
            <v>530328198911091541</v>
          </cell>
          <cell r="E35" t="str">
            <v>2509060100108</v>
          </cell>
          <cell r="F35">
            <v>76.38</v>
          </cell>
        </row>
        <row r="36">
          <cell r="C36" t="str">
            <v>尤丽雅</v>
          </cell>
          <cell r="D36" t="str">
            <v>370203199505155521</v>
          </cell>
          <cell r="E36" t="str">
            <v>2509060100118</v>
          </cell>
          <cell r="F36">
            <v>85.14</v>
          </cell>
        </row>
        <row r="37">
          <cell r="C37" t="str">
            <v>杨晓峰</v>
          </cell>
          <cell r="D37" t="str">
            <v>142233199003213514</v>
          </cell>
          <cell r="E37" t="str">
            <v>2509060100113</v>
          </cell>
          <cell r="F37">
            <v>82.1</v>
          </cell>
        </row>
        <row r="38">
          <cell r="C38" t="str">
            <v>杨艳红</v>
          </cell>
          <cell r="D38" t="str">
            <v>530427198602120547</v>
          </cell>
          <cell r="E38" t="str">
            <v>2509060100115</v>
          </cell>
          <cell r="F38">
            <v>82</v>
          </cell>
        </row>
        <row r="39">
          <cell r="C39" t="str">
            <v>胡浚娴</v>
          </cell>
          <cell r="D39" t="str">
            <v>530129199107213325</v>
          </cell>
          <cell r="E39" t="str">
            <v>2509060100121</v>
          </cell>
          <cell r="F39">
            <v>83.52</v>
          </cell>
        </row>
        <row r="40">
          <cell r="C40" t="str">
            <v>王浩勇</v>
          </cell>
          <cell r="D40" t="str">
            <v>411526198901155419</v>
          </cell>
          <cell r="E40" t="str">
            <v>2509060100122</v>
          </cell>
          <cell r="F40">
            <v>77.64</v>
          </cell>
        </row>
        <row r="41">
          <cell r="C41" t="str">
            <v>王瑶</v>
          </cell>
          <cell r="D41" t="str">
            <v>530427199201181343</v>
          </cell>
          <cell r="E41" t="str">
            <v>2509060100125</v>
          </cell>
          <cell r="F41">
            <v>76.46</v>
          </cell>
        </row>
        <row r="42">
          <cell r="C42" t="str">
            <v>谭荣春</v>
          </cell>
          <cell r="D42" t="str">
            <v>532225198704150024</v>
          </cell>
          <cell r="E42" t="str">
            <v>2509060100124</v>
          </cell>
          <cell r="F42">
            <v>75.1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M41"/>
  <sheetViews>
    <sheetView tabSelected="1" zoomScale="110" zoomScaleNormal="110" workbookViewId="0">
      <selection activeCell="J21" sqref="J21"/>
    </sheetView>
  </sheetViews>
  <sheetFormatPr defaultColWidth="9" defaultRowHeight="13.5"/>
  <cols>
    <col min="1" max="1" width="5.125" customWidth="1"/>
    <col min="2" max="2" width="39.125" customWidth="1"/>
    <col min="3" max="3" width="8.125" customWidth="1"/>
    <col min="4" max="4" width="14.875" customWidth="1"/>
    <col min="5" max="5" width="11.6166666666667" customWidth="1"/>
    <col min="6" max="7" width="8.875" customWidth="1"/>
    <col min="8" max="8" width="5.375" customWidth="1"/>
    <col min="9" max="9" width="10.2916666666667" customWidth="1"/>
    <col min="10" max="10" width="27.125" customWidth="1"/>
  </cols>
  <sheetData>
    <row r="1" s="24" customFormat="1" ht="43" customHeight="1" spans="1:1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="24" customFormat="1" ht="35" customHeight="1" spans="1:13">
      <c r="A2" s="27" t="s">
        <v>1</v>
      </c>
      <c r="B2" s="27" t="s">
        <v>2</v>
      </c>
      <c r="C2" s="28" t="s">
        <v>3</v>
      </c>
      <c r="D2" s="27" t="s">
        <v>4</v>
      </c>
      <c r="E2" s="28" t="s">
        <v>5</v>
      </c>
      <c r="F2" s="27" t="s">
        <v>6</v>
      </c>
      <c r="G2" s="27" t="s">
        <v>7</v>
      </c>
      <c r="H2" s="28" t="s">
        <v>8</v>
      </c>
      <c r="I2" s="28" t="s">
        <v>9</v>
      </c>
      <c r="J2" s="28" t="s">
        <v>10</v>
      </c>
    </row>
    <row r="3" ht="24" customHeight="1" spans="1:13">
      <c r="A3" s="29">
        <v>1</v>
      </c>
      <c r="B3" s="30" t="s">
        <v>11</v>
      </c>
      <c r="C3" s="31">
        <v>5</v>
      </c>
      <c r="D3" s="30" t="s">
        <v>12</v>
      </c>
      <c r="E3" s="32">
        <v>74.55</v>
      </c>
      <c r="F3" s="32">
        <v>86.02</v>
      </c>
      <c r="G3" s="32">
        <v>80.29</v>
      </c>
      <c r="H3" s="31">
        <f>RANK(G3,$G$3:$G$17,0)</f>
        <v>1</v>
      </c>
      <c r="I3" s="31" t="s">
        <v>13</v>
      </c>
      <c r="J3" s="33"/>
    </row>
    <row r="4" ht="24" customHeight="1" spans="1:13">
      <c r="A4" s="34">
        <v>2</v>
      </c>
      <c r="B4" s="35" t="s">
        <v>11</v>
      </c>
      <c r="C4" s="36"/>
      <c r="D4" s="35" t="s">
        <v>14</v>
      </c>
      <c r="E4" s="37">
        <v>74.15</v>
      </c>
      <c r="F4" s="37">
        <v>84.84</v>
      </c>
      <c r="G4" s="37">
        <v>79.5</v>
      </c>
      <c r="H4" s="38">
        <f t="shared" ref="H4:H17" si="0">RANK(G4,$G$3:$G$17,0)</f>
        <v>2</v>
      </c>
      <c r="I4" s="36" t="s">
        <v>13</v>
      </c>
      <c r="J4" s="39"/>
    </row>
    <row r="5" ht="24" customHeight="1" spans="1:13">
      <c r="A5" s="34">
        <v>3</v>
      </c>
      <c r="B5" s="35" t="s">
        <v>11</v>
      </c>
      <c r="C5" s="36"/>
      <c r="D5" s="35" t="s">
        <v>15</v>
      </c>
      <c r="E5" s="37">
        <v>74.35</v>
      </c>
      <c r="F5" s="37">
        <v>78.28</v>
      </c>
      <c r="G5" s="37">
        <v>76.32</v>
      </c>
      <c r="H5" s="38">
        <f t="shared" si="0"/>
        <v>3</v>
      </c>
      <c r="I5" s="36" t="s">
        <v>16</v>
      </c>
      <c r="J5" s="39" t="s">
        <v>17</v>
      </c>
    </row>
    <row r="6" ht="24" customHeight="1" spans="1:13">
      <c r="A6" s="34">
        <v>4</v>
      </c>
      <c r="B6" s="35" t="s">
        <v>11</v>
      </c>
      <c r="C6" s="36"/>
      <c r="D6" s="35" t="s">
        <v>18</v>
      </c>
      <c r="E6" s="37">
        <v>70.15</v>
      </c>
      <c r="F6" s="37">
        <v>80.52</v>
      </c>
      <c r="G6" s="37">
        <v>75.34</v>
      </c>
      <c r="H6" s="38">
        <f t="shared" si="0"/>
        <v>4</v>
      </c>
      <c r="I6" s="36" t="s">
        <v>13</v>
      </c>
      <c r="J6" s="39"/>
    </row>
    <row r="7" ht="24" customHeight="1" spans="1:13">
      <c r="A7" s="34">
        <v>5</v>
      </c>
      <c r="B7" s="35" t="s">
        <v>11</v>
      </c>
      <c r="C7" s="36"/>
      <c r="D7" s="35" t="s">
        <v>19</v>
      </c>
      <c r="E7" s="37">
        <v>69.75</v>
      </c>
      <c r="F7" s="37">
        <v>79.24</v>
      </c>
      <c r="G7" s="37">
        <v>74.5</v>
      </c>
      <c r="H7" s="38">
        <f t="shared" si="0"/>
        <v>5</v>
      </c>
      <c r="I7" s="36" t="s">
        <v>16</v>
      </c>
      <c r="J7" s="39" t="s">
        <v>17</v>
      </c>
    </row>
    <row r="8" ht="24" customHeight="1" spans="1:13">
      <c r="A8" s="34">
        <v>6</v>
      </c>
      <c r="B8" s="35" t="s">
        <v>11</v>
      </c>
      <c r="C8" s="36"/>
      <c r="D8" s="35" t="s">
        <v>20</v>
      </c>
      <c r="E8" s="37">
        <v>72.35</v>
      </c>
      <c r="F8" s="37">
        <v>76.44</v>
      </c>
      <c r="G8" s="37">
        <v>74.4</v>
      </c>
      <c r="H8" s="38">
        <f t="shared" si="0"/>
        <v>6</v>
      </c>
      <c r="I8" s="36" t="s">
        <v>16</v>
      </c>
      <c r="J8" s="39" t="s">
        <v>17</v>
      </c>
    </row>
    <row r="9" ht="24" customHeight="1" spans="1:13">
      <c r="A9" s="34">
        <v>7</v>
      </c>
      <c r="B9" s="35" t="s">
        <v>11</v>
      </c>
      <c r="C9" s="36"/>
      <c r="D9" s="35" t="s">
        <v>21</v>
      </c>
      <c r="E9" s="37">
        <v>64.55</v>
      </c>
      <c r="F9" s="37">
        <v>83.26</v>
      </c>
      <c r="G9" s="37">
        <v>73.91</v>
      </c>
      <c r="H9" s="38">
        <f t="shared" si="0"/>
        <v>7</v>
      </c>
      <c r="I9" s="36" t="s">
        <v>13</v>
      </c>
      <c r="J9" s="39"/>
    </row>
    <row r="10" ht="24" customHeight="1" spans="1:13">
      <c r="A10" s="34">
        <v>8</v>
      </c>
      <c r="B10" s="35" t="s">
        <v>11</v>
      </c>
      <c r="C10" s="36"/>
      <c r="D10" s="35" t="s">
        <v>22</v>
      </c>
      <c r="E10" s="37">
        <v>65.4</v>
      </c>
      <c r="F10" s="37">
        <v>81.6</v>
      </c>
      <c r="G10" s="37">
        <v>73.5</v>
      </c>
      <c r="H10" s="38">
        <f t="shared" si="0"/>
        <v>8</v>
      </c>
      <c r="I10" s="36" t="s">
        <v>13</v>
      </c>
      <c r="J10" s="39"/>
    </row>
    <row r="11" ht="24" customHeight="1" spans="1:13">
      <c r="A11" s="34">
        <v>9</v>
      </c>
      <c r="B11" s="35" t="s">
        <v>11</v>
      </c>
      <c r="C11" s="36"/>
      <c r="D11" s="35" t="s">
        <v>23</v>
      </c>
      <c r="E11" s="37">
        <v>71.95</v>
      </c>
      <c r="F11" s="37">
        <v>75.04</v>
      </c>
      <c r="G11" s="37">
        <v>73.5</v>
      </c>
      <c r="H11" s="38">
        <f t="shared" si="0"/>
        <v>8</v>
      </c>
      <c r="I11" s="36" t="s">
        <v>16</v>
      </c>
      <c r="J11" s="39" t="s">
        <v>17</v>
      </c>
    </row>
    <row r="12" ht="24" customHeight="1" spans="1:13">
      <c r="A12" s="34">
        <v>10</v>
      </c>
      <c r="B12" s="40" t="s">
        <v>11</v>
      </c>
      <c r="C12" s="36"/>
      <c r="D12" s="40" t="s">
        <v>24</v>
      </c>
      <c r="E12" s="41">
        <v>67.2</v>
      </c>
      <c r="F12" s="37">
        <v>73.88</v>
      </c>
      <c r="G12" s="37">
        <v>70.54</v>
      </c>
      <c r="H12" s="38">
        <f t="shared" si="0"/>
        <v>10</v>
      </c>
      <c r="I12" s="36" t="s">
        <v>16</v>
      </c>
      <c r="J12" s="39" t="s">
        <v>17</v>
      </c>
    </row>
    <row r="13" ht="24" customHeight="1" spans="1:13">
      <c r="A13" s="34">
        <v>11</v>
      </c>
      <c r="B13" s="40" t="s">
        <v>11</v>
      </c>
      <c r="C13" s="36"/>
      <c r="D13" s="40" t="s">
        <v>25</v>
      </c>
      <c r="E13" s="41">
        <v>63.9</v>
      </c>
      <c r="F13" s="37">
        <v>76.88</v>
      </c>
      <c r="G13" s="37">
        <v>70.39</v>
      </c>
      <c r="H13" s="38">
        <f t="shared" si="0"/>
        <v>11</v>
      </c>
      <c r="I13" s="36" t="s">
        <v>16</v>
      </c>
      <c r="J13" s="39" t="s">
        <v>17</v>
      </c>
      <c r="M13" s="42"/>
    </row>
    <row r="14" ht="24" customHeight="1" spans="1:13">
      <c r="A14" s="34">
        <v>12</v>
      </c>
      <c r="B14" s="40" t="s">
        <v>11</v>
      </c>
      <c r="C14" s="36"/>
      <c r="D14" s="40" t="s">
        <v>26</v>
      </c>
      <c r="E14" s="41">
        <v>64.55</v>
      </c>
      <c r="F14" s="37">
        <v>76.1</v>
      </c>
      <c r="G14" s="37">
        <v>70.33</v>
      </c>
      <c r="H14" s="38">
        <f t="shared" si="0"/>
        <v>12</v>
      </c>
      <c r="I14" s="36" t="s">
        <v>16</v>
      </c>
      <c r="J14" s="39" t="s">
        <v>17</v>
      </c>
    </row>
    <row r="15" ht="24" customHeight="1" spans="1:13">
      <c r="A15" s="34">
        <v>13</v>
      </c>
      <c r="B15" s="43" t="s">
        <v>11</v>
      </c>
      <c r="C15" s="36"/>
      <c r="D15" s="40" t="s">
        <v>27</v>
      </c>
      <c r="E15" s="41">
        <v>67.45</v>
      </c>
      <c r="F15" s="37">
        <v>72.92</v>
      </c>
      <c r="G15" s="37">
        <v>70.19</v>
      </c>
      <c r="H15" s="38">
        <f t="shared" si="0"/>
        <v>13</v>
      </c>
      <c r="I15" s="36" t="s">
        <v>16</v>
      </c>
      <c r="J15" s="39" t="s">
        <v>17</v>
      </c>
    </row>
    <row r="16" ht="24" customHeight="1" spans="1:13">
      <c r="A16" s="34">
        <v>14</v>
      </c>
      <c r="B16" s="40" t="s">
        <v>11</v>
      </c>
      <c r="C16" s="36"/>
      <c r="D16" s="40" t="s">
        <v>28</v>
      </c>
      <c r="E16" s="41">
        <v>60.9</v>
      </c>
      <c r="F16" s="37">
        <v>78.52</v>
      </c>
      <c r="G16" s="37">
        <v>69.71</v>
      </c>
      <c r="H16" s="38">
        <f t="shared" si="0"/>
        <v>14</v>
      </c>
      <c r="I16" s="40" t="s">
        <v>16</v>
      </c>
      <c r="J16" s="39" t="s">
        <v>17</v>
      </c>
    </row>
    <row r="17" ht="24" customHeight="1" spans="1:10">
      <c r="A17" s="44">
        <v>15</v>
      </c>
      <c r="B17" s="45" t="s">
        <v>11</v>
      </c>
      <c r="C17" s="46"/>
      <c r="D17" s="45" t="s">
        <v>29</v>
      </c>
      <c r="E17" s="47">
        <v>66.6</v>
      </c>
      <c r="F17" s="48">
        <v>0</v>
      </c>
      <c r="G17" s="71" t="s">
        <v>30</v>
      </c>
      <c r="H17" s="49" t="s">
        <v>30</v>
      </c>
      <c r="I17" s="45" t="s">
        <v>16</v>
      </c>
      <c r="J17" s="50"/>
    </row>
    <row r="18" ht="24" customHeight="1" spans="1:10">
      <c r="A18" s="29">
        <v>16</v>
      </c>
      <c r="B18" s="51" t="s">
        <v>31</v>
      </c>
      <c r="C18" s="51">
        <v>2</v>
      </c>
      <c r="D18" s="51" t="s">
        <v>32</v>
      </c>
      <c r="E18" s="52">
        <v>69.25</v>
      </c>
      <c r="F18" s="32">
        <v>75.78</v>
      </c>
      <c r="G18" s="32">
        <v>72.52</v>
      </c>
      <c r="H18" s="51">
        <f>RANK(G18,$G$18:$G$21,0)</f>
        <v>1</v>
      </c>
      <c r="I18" s="51" t="s">
        <v>16</v>
      </c>
      <c r="J18" s="33" t="s">
        <v>17</v>
      </c>
    </row>
    <row r="19" ht="24" customHeight="1" spans="1:10">
      <c r="A19" s="34">
        <v>17</v>
      </c>
      <c r="B19" s="40" t="s">
        <v>31</v>
      </c>
      <c r="C19" s="40"/>
      <c r="D19" s="40" t="s">
        <v>33</v>
      </c>
      <c r="E19" s="41">
        <v>65.7</v>
      </c>
      <c r="F19" s="37">
        <v>72</v>
      </c>
      <c r="G19" s="37">
        <v>68.85</v>
      </c>
      <c r="H19" s="40">
        <f>RANK(G19,$G$18:$G$21,0)</f>
        <v>2</v>
      </c>
      <c r="I19" s="40" t="s">
        <v>16</v>
      </c>
      <c r="J19" s="39" t="s">
        <v>17</v>
      </c>
    </row>
    <row r="20" ht="24" customHeight="1" spans="1:10">
      <c r="A20" s="34">
        <v>18</v>
      </c>
      <c r="B20" s="40" t="s">
        <v>31</v>
      </c>
      <c r="C20" s="40"/>
      <c r="D20" s="40" t="s">
        <v>34</v>
      </c>
      <c r="E20" s="41">
        <v>69.55</v>
      </c>
      <c r="F20" s="37">
        <v>0</v>
      </c>
      <c r="G20" s="37" t="s">
        <v>30</v>
      </c>
      <c r="H20" s="40" t="s">
        <v>30</v>
      </c>
      <c r="I20" s="40" t="s">
        <v>16</v>
      </c>
      <c r="J20" s="39"/>
    </row>
    <row r="21" ht="24" customHeight="1" spans="1:10">
      <c r="A21" s="44">
        <v>19</v>
      </c>
      <c r="B21" s="45" t="s">
        <v>31</v>
      </c>
      <c r="C21" s="45"/>
      <c r="D21" s="45" t="s">
        <v>35</v>
      </c>
      <c r="E21" s="47">
        <v>58.45</v>
      </c>
      <c r="F21" s="48">
        <v>0</v>
      </c>
      <c r="G21" s="48" t="s">
        <v>30</v>
      </c>
      <c r="H21" s="45" t="s">
        <v>30</v>
      </c>
      <c r="I21" s="45" t="s">
        <v>16</v>
      </c>
      <c r="J21" s="50"/>
    </row>
    <row r="22" ht="24" customHeight="1" spans="1:10">
      <c r="A22" s="53">
        <v>20</v>
      </c>
      <c r="B22" s="54" t="s">
        <v>36</v>
      </c>
      <c r="C22" s="55">
        <v>1</v>
      </c>
      <c r="D22" s="54" t="s">
        <v>37</v>
      </c>
      <c r="E22" s="56">
        <v>77.7</v>
      </c>
      <c r="F22" s="57">
        <v>79.52</v>
      </c>
      <c r="G22" s="57">
        <v>78.61</v>
      </c>
      <c r="H22" s="54">
        <f>RANK(G22,$G$22:$G$24,0)</f>
        <v>1</v>
      </c>
      <c r="I22" s="54" t="s">
        <v>16</v>
      </c>
      <c r="J22" s="58" t="s">
        <v>17</v>
      </c>
    </row>
    <row r="23" ht="24" customHeight="1" spans="1:10">
      <c r="A23" s="34">
        <v>21</v>
      </c>
      <c r="B23" s="40" t="s">
        <v>36</v>
      </c>
      <c r="C23" s="55"/>
      <c r="D23" s="40" t="s">
        <v>38</v>
      </c>
      <c r="E23" s="41">
        <v>71.75</v>
      </c>
      <c r="F23" s="37">
        <v>80.46</v>
      </c>
      <c r="G23" s="37">
        <v>76.11</v>
      </c>
      <c r="H23" s="40">
        <f>RANK(G23,$G$22:$G$24,0)</f>
        <v>2</v>
      </c>
      <c r="I23" s="40" t="s">
        <v>13</v>
      </c>
      <c r="J23" s="39"/>
    </row>
    <row r="24" ht="24" customHeight="1" spans="1:10">
      <c r="A24" s="44">
        <v>22</v>
      </c>
      <c r="B24" s="45" t="s">
        <v>36</v>
      </c>
      <c r="C24" s="59"/>
      <c r="D24" s="45" t="s">
        <v>39</v>
      </c>
      <c r="E24" s="47">
        <v>63.1</v>
      </c>
      <c r="F24" s="48">
        <v>77.62</v>
      </c>
      <c r="G24" s="48">
        <v>70.36</v>
      </c>
      <c r="H24" s="45">
        <f>RANK(G24,$G$22:$G$24,0)</f>
        <v>3</v>
      </c>
      <c r="I24" s="45" t="s">
        <v>16</v>
      </c>
      <c r="J24" s="39" t="s">
        <v>17</v>
      </c>
    </row>
    <row r="25" ht="24" customHeight="1" spans="1:10">
      <c r="A25" s="29">
        <v>23</v>
      </c>
      <c r="B25" s="51" t="s">
        <v>40</v>
      </c>
      <c r="C25" s="60">
        <v>3</v>
      </c>
      <c r="D25" s="51" t="s">
        <v>41</v>
      </c>
      <c r="E25" s="52">
        <v>76.5</v>
      </c>
      <c r="F25" s="32">
        <v>79.96</v>
      </c>
      <c r="G25" s="32">
        <v>78.23</v>
      </c>
      <c r="H25" s="51">
        <f t="shared" ref="H25:H30" si="1">RANK(G25,$G$25:$G$30,0)</f>
        <v>1</v>
      </c>
      <c r="I25" s="51" t="s">
        <v>16</v>
      </c>
      <c r="J25" s="33" t="s">
        <v>17</v>
      </c>
    </row>
    <row r="26" ht="24" customHeight="1" spans="1:10">
      <c r="A26" s="34">
        <v>24</v>
      </c>
      <c r="B26" s="40" t="s">
        <v>40</v>
      </c>
      <c r="C26" s="55"/>
      <c r="D26" s="40" t="s">
        <v>42</v>
      </c>
      <c r="E26" s="41">
        <v>69.65</v>
      </c>
      <c r="F26" s="37">
        <v>79.1</v>
      </c>
      <c r="G26" s="37">
        <v>74.38</v>
      </c>
      <c r="H26" s="54">
        <f t="shared" si="1"/>
        <v>2</v>
      </c>
      <c r="I26" s="40" t="s">
        <v>16</v>
      </c>
      <c r="J26" s="39" t="s">
        <v>17</v>
      </c>
    </row>
    <row r="27" ht="24" customHeight="1" spans="1:10">
      <c r="A27" s="34">
        <v>25</v>
      </c>
      <c r="B27" s="40" t="s">
        <v>40</v>
      </c>
      <c r="C27" s="55"/>
      <c r="D27" s="35" t="s">
        <v>43</v>
      </c>
      <c r="E27" s="41">
        <v>62.2</v>
      </c>
      <c r="F27" s="37">
        <v>83.32</v>
      </c>
      <c r="G27" s="37">
        <v>72.76</v>
      </c>
      <c r="H27" s="54">
        <f t="shared" si="1"/>
        <v>3</v>
      </c>
      <c r="I27" s="40" t="s">
        <v>13</v>
      </c>
      <c r="J27" s="39"/>
    </row>
    <row r="28" ht="24" customHeight="1" spans="1:10">
      <c r="A28" s="34">
        <v>26</v>
      </c>
      <c r="B28" s="40" t="s">
        <v>40</v>
      </c>
      <c r="C28" s="55"/>
      <c r="D28" s="40" t="s">
        <v>44</v>
      </c>
      <c r="E28" s="41">
        <v>63</v>
      </c>
      <c r="F28" s="37">
        <v>80.58</v>
      </c>
      <c r="G28" s="37">
        <v>71.79</v>
      </c>
      <c r="H28" s="54">
        <f t="shared" si="1"/>
        <v>4</v>
      </c>
      <c r="I28" s="40" t="s">
        <v>13</v>
      </c>
      <c r="J28" s="39"/>
    </row>
    <row r="29" ht="24" customHeight="1" spans="1:10">
      <c r="A29" s="34">
        <v>27</v>
      </c>
      <c r="B29" s="40" t="s">
        <v>40</v>
      </c>
      <c r="C29" s="55"/>
      <c r="D29" s="40" t="s">
        <v>45</v>
      </c>
      <c r="E29" s="41">
        <v>64.65</v>
      </c>
      <c r="F29" s="37">
        <v>77.68</v>
      </c>
      <c r="G29" s="37">
        <v>71.17</v>
      </c>
      <c r="H29" s="54">
        <f t="shared" si="1"/>
        <v>5</v>
      </c>
      <c r="I29" s="40" t="s">
        <v>16</v>
      </c>
      <c r="J29" s="39" t="s">
        <v>17</v>
      </c>
    </row>
    <row r="30" ht="24" customHeight="1" spans="1:10">
      <c r="A30" s="44">
        <v>28</v>
      </c>
      <c r="B30" s="45" t="s">
        <v>40</v>
      </c>
      <c r="C30" s="59"/>
      <c r="D30" s="61" t="s">
        <v>46</v>
      </c>
      <c r="E30" s="47">
        <v>61.6</v>
      </c>
      <c r="F30" s="48">
        <v>80.38</v>
      </c>
      <c r="G30" s="48">
        <v>70.99</v>
      </c>
      <c r="H30" s="59">
        <f t="shared" si="1"/>
        <v>6</v>
      </c>
      <c r="I30" s="45" t="s">
        <v>13</v>
      </c>
      <c r="J30" s="50"/>
    </row>
    <row r="31" ht="24" customHeight="1" spans="1:10">
      <c r="A31" s="62">
        <v>29</v>
      </c>
      <c r="B31" s="63" t="s">
        <v>47</v>
      </c>
      <c r="C31" s="63">
        <v>1</v>
      </c>
      <c r="D31" s="64" t="s">
        <v>48</v>
      </c>
      <c r="E31" s="65">
        <v>71.6</v>
      </c>
      <c r="F31" s="66">
        <v>83.2</v>
      </c>
      <c r="G31" s="66">
        <v>77.4</v>
      </c>
      <c r="H31" s="63">
        <f>RANK(G31,$G$31:$G$31,0)</f>
        <v>1</v>
      </c>
      <c r="I31" s="63" t="s">
        <v>13</v>
      </c>
      <c r="J31" s="67"/>
    </row>
    <row r="32" ht="24" customHeight="1" spans="1:10">
      <c r="A32" s="29">
        <v>30</v>
      </c>
      <c r="B32" s="51" t="s">
        <v>49</v>
      </c>
      <c r="C32" s="60">
        <v>1</v>
      </c>
      <c r="D32" s="30" t="s">
        <v>50</v>
      </c>
      <c r="E32" s="52">
        <v>65.45</v>
      </c>
      <c r="F32" s="32">
        <v>81.32</v>
      </c>
      <c r="G32" s="32">
        <v>73.39</v>
      </c>
      <c r="H32" s="51">
        <f>RANK(G32,$G$32:$G$34,0)</f>
        <v>1</v>
      </c>
      <c r="I32" s="51" t="s">
        <v>13</v>
      </c>
      <c r="J32" s="68"/>
    </row>
    <row r="33" ht="24" customHeight="1" spans="1:10">
      <c r="A33" s="34">
        <v>31</v>
      </c>
      <c r="B33" s="40" t="s">
        <v>49</v>
      </c>
      <c r="C33" s="55"/>
      <c r="D33" s="35" t="s">
        <v>51</v>
      </c>
      <c r="E33" s="41">
        <v>64.9</v>
      </c>
      <c r="F33" s="37">
        <v>81.58</v>
      </c>
      <c r="G33" s="37">
        <v>73.24</v>
      </c>
      <c r="H33" s="40">
        <f>RANK(G33,$G$32:$G$34,0)</f>
        <v>2</v>
      </c>
      <c r="I33" s="40" t="s">
        <v>16</v>
      </c>
      <c r="J33" s="69"/>
    </row>
    <row r="34" ht="24" customHeight="1" spans="1:10">
      <c r="A34" s="44">
        <v>32</v>
      </c>
      <c r="B34" s="45" t="s">
        <v>49</v>
      </c>
      <c r="C34" s="59"/>
      <c r="D34" s="61" t="s">
        <v>52</v>
      </c>
      <c r="E34" s="47">
        <v>69</v>
      </c>
      <c r="F34" s="48">
        <v>76.38</v>
      </c>
      <c r="G34" s="48">
        <v>72.69</v>
      </c>
      <c r="H34" s="45">
        <f>RANK(G34,$G$32:$G$34,0)</f>
        <v>3</v>
      </c>
      <c r="I34" s="45" t="s">
        <v>16</v>
      </c>
      <c r="J34" s="39" t="s">
        <v>17</v>
      </c>
    </row>
    <row r="35" ht="24" customHeight="1" spans="1:10">
      <c r="A35" s="29">
        <v>33</v>
      </c>
      <c r="B35" s="51" t="s">
        <v>53</v>
      </c>
      <c r="C35" s="60">
        <v>1</v>
      </c>
      <c r="D35" s="30" t="s">
        <v>54</v>
      </c>
      <c r="E35" s="52">
        <v>74.85</v>
      </c>
      <c r="F35" s="32">
        <v>85.14</v>
      </c>
      <c r="G35" s="32">
        <v>80</v>
      </c>
      <c r="H35" s="51">
        <f>RANK(G35,$G$35:$G$37,0)</f>
        <v>1</v>
      </c>
      <c r="I35" s="51" t="s">
        <v>13</v>
      </c>
      <c r="J35" s="68"/>
    </row>
    <row r="36" ht="24" customHeight="1" spans="1:10">
      <c r="A36" s="34">
        <v>34</v>
      </c>
      <c r="B36" s="40" t="s">
        <v>53</v>
      </c>
      <c r="C36" s="55"/>
      <c r="D36" s="35" t="s">
        <v>55</v>
      </c>
      <c r="E36" s="41">
        <v>66</v>
      </c>
      <c r="F36" s="37">
        <v>82</v>
      </c>
      <c r="G36" s="37">
        <v>74</v>
      </c>
      <c r="H36" s="40">
        <f>RANK(G36,$G$35:$G$37,0)</f>
        <v>2</v>
      </c>
      <c r="I36" s="40" t="s">
        <v>16</v>
      </c>
      <c r="J36" s="69"/>
    </row>
    <row r="37" ht="24" customHeight="1" spans="1:10">
      <c r="A37" s="44">
        <v>35</v>
      </c>
      <c r="B37" s="45" t="s">
        <v>53</v>
      </c>
      <c r="C37" s="59"/>
      <c r="D37" s="61" t="s">
        <v>56</v>
      </c>
      <c r="E37" s="47">
        <v>65</v>
      </c>
      <c r="F37" s="48">
        <v>82.1</v>
      </c>
      <c r="G37" s="48">
        <v>73.55</v>
      </c>
      <c r="H37" s="45">
        <f>RANK(G37,$G$35:$G$37,0)</f>
        <v>3</v>
      </c>
      <c r="I37" s="45" t="s">
        <v>16</v>
      </c>
      <c r="J37" s="70"/>
    </row>
    <row r="38" ht="24" customHeight="1" spans="1:10">
      <c r="A38" s="29">
        <v>36</v>
      </c>
      <c r="B38" s="51" t="s">
        <v>57</v>
      </c>
      <c r="C38" s="60">
        <v>2</v>
      </c>
      <c r="D38" s="30" t="s">
        <v>58</v>
      </c>
      <c r="E38" s="52">
        <v>67.1</v>
      </c>
      <c r="F38" s="32">
        <v>83.52</v>
      </c>
      <c r="G38" s="32">
        <v>75.31</v>
      </c>
      <c r="H38" s="51">
        <f>RANK(G38,$G$38:$G$41,0)</f>
        <v>1</v>
      </c>
      <c r="I38" s="51" t="s">
        <v>13</v>
      </c>
      <c r="J38" s="68"/>
    </row>
    <row r="39" ht="24" customHeight="1" spans="1:10">
      <c r="A39" s="34">
        <v>37</v>
      </c>
      <c r="B39" s="40" t="s">
        <v>57</v>
      </c>
      <c r="C39" s="55"/>
      <c r="D39" s="35" t="s">
        <v>59</v>
      </c>
      <c r="E39" s="41">
        <v>69.5</v>
      </c>
      <c r="F39" s="37">
        <v>77.64</v>
      </c>
      <c r="G39" s="37">
        <v>73.57</v>
      </c>
      <c r="H39" s="40">
        <f>RANK(G39,$G$38:$G$41,0)</f>
        <v>2</v>
      </c>
      <c r="I39" s="40" t="s">
        <v>16</v>
      </c>
      <c r="J39" s="39" t="s">
        <v>17</v>
      </c>
    </row>
    <row r="40" ht="24" customHeight="1" spans="1:10">
      <c r="A40" s="34">
        <v>38</v>
      </c>
      <c r="B40" s="40" t="s">
        <v>57</v>
      </c>
      <c r="C40" s="55"/>
      <c r="D40" s="35" t="s">
        <v>60</v>
      </c>
      <c r="E40" s="41">
        <v>68.8</v>
      </c>
      <c r="F40" s="37">
        <v>76.46</v>
      </c>
      <c r="G40" s="37">
        <v>72.63</v>
      </c>
      <c r="H40" s="40">
        <f>RANK(G40,$G$38:$G$41,0)</f>
        <v>3</v>
      </c>
      <c r="I40" s="40" t="s">
        <v>16</v>
      </c>
      <c r="J40" s="39" t="s">
        <v>17</v>
      </c>
    </row>
    <row r="41" ht="24" customHeight="1" spans="1:10">
      <c r="A41" s="44">
        <v>39</v>
      </c>
      <c r="B41" s="45" t="s">
        <v>57</v>
      </c>
      <c r="C41" s="59"/>
      <c r="D41" s="61" t="s">
        <v>61</v>
      </c>
      <c r="E41" s="47">
        <v>60.8</v>
      </c>
      <c r="F41" s="48">
        <v>75.1</v>
      </c>
      <c r="G41" s="48">
        <v>67.95</v>
      </c>
      <c r="H41" s="45">
        <f>RANK(G41,$G$38:$G$41,0)</f>
        <v>4</v>
      </c>
      <c r="I41" s="45" t="s">
        <v>16</v>
      </c>
      <c r="J41" s="50" t="s">
        <v>17</v>
      </c>
    </row>
  </sheetData>
  <mergeCells count="8">
    <mergeCell ref="A1:J1"/>
    <mergeCell ref="C3:C17"/>
    <mergeCell ref="C18:C21"/>
    <mergeCell ref="C22:C24"/>
    <mergeCell ref="C25:C30"/>
    <mergeCell ref="C32:C34"/>
    <mergeCell ref="C35:C37"/>
    <mergeCell ref="C38:C41"/>
  </mergeCells>
  <pageMargins left="0.75" right="0.75" top="0.275" bottom="0.354166666666667" header="0.0784722222222222" footer="0"/>
  <pageSetup paperSize="9" scale="6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0"/>
  <sheetViews>
    <sheetView workbookViewId="0">
      <selection activeCell="E10" sqref="E10"/>
    </sheetView>
  </sheetViews>
  <sheetFormatPr defaultColWidth="9" defaultRowHeight="13.5" outlineLevelCol="6"/>
  <cols>
    <col min="1" max="1" width="39.125" style="1" customWidth="1"/>
    <col min="2" max="2" width="14.875" style="1" customWidth="1"/>
    <col min="3" max="3" width="9" style="1"/>
    <col min="4" max="5" width="9" style="2"/>
    <col min="6" max="6" width="9" style="3"/>
    <col min="7" max="7" width="9" style="1"/>
  </cols>
  <sheetData>
    <row r="1" ht="14.25" spans="1:7">
      <c r="D1" s="2" t="s">
        <v>62</v>
      </c>
      <c r="E1" s="2" t="s">
        <v>6</v>
      </c>
      <c r="F1" s="2" t="s">
        <v>7</v>
      </c>
      <c r="G1" s="1" t="s">
        <v>8</v>
      </c>
    </row>
    <row r="2" spans="1:7">
      <c r="A2" s="4" t="s">
        <v>11</v>
      </c>
      <c r="B2" s="5" t="s">
        <v>12</v>
      </c>
      <c r="C2" s="5" t="s">
        <v>63</v>
      </c>
      <c r="D2" s="6">
        <v>74.55</v>
      </c>
      <c r="E2" s="6">
        <f>VLOOKUP(C2,[1]Sheet1!$C$4:$F$42,4,0)</f>
        <v>86.02</v>
      </c>
      <c r="F2" s="7">
        <f t="shared" ref="F2:F16" si="0">ROUND(D2*50%+E2*50%,2)</f>
        <v>80.29</v>
      </c>
      <c r="G2" s="1">
        <f t="shared" ref="G2:G16" si="1">RANK(F2,$F$2:$F$16,0)</f>
        <v>1</v>
      </c>
    </row>
    <row r="3" spans="1:7">
      <c r="A3" s="8" t="s">
        <v>11</v>
      </c>
      <c r="B3" s="1" t="s">
        <v>14</v>
      </c>
      <c r="C3" s="1" t="s">
        <v>64</v>
      </c>
      <c r="D3" s="2">
        <v>74.15</v>
      </c>
      <c r="E3" s="2">
        <f>VLOOKUP(C3,[1]Sheet1!$C$4:$F$42,4,0)</f>
        <v>84.84</v>
      </c>
      <c r="F3" s="9">
        <f t="shared" si="0"/>
        <v>79.5</v>
      </c>
      <c r="G3" s="1">
        <f t="shared" si="1"/>
        <v>2</v>
      </c>
    </row>
    <row r="4" spans="1:7">
      <c r="A4" s="8" t="s">
        <v>11</v>
      </c>
      <c r="B4" s="1" t="s">
        <v>15</v>
      </c>
      <c r="C4" s="1" t="s">
        <v>65</v>
      </c>
      <c r="D4" s="2">
        <v>74.35</v>
      </c>
      <c r="E4" s="10">
        <f>VLOOKUP(C4,[1]Sheet1!$C$4:$F$42,4,0)</f>
        <v>78.28</v>
      </c>
      <c r="F4" s="9">
        <f t="shared" si="0"/>
        <v>76.32</v>
      </c>
      <c r="G4" s="1">
        <f t="shared" si="1"/>
        <v>3</v>
      </c>
    </row>
    <row r="5" spans="1:7">
      <c r="A5" s="8" t="s">
        <v>11</v>
      </c>
      <c r="B5" s="1" t="s">
        <v>18</v>
      </c>
      <c r="C5" s="1" t="s">
        <v>66</v>
      </c>
      <c r="D5" s="2">
        <v>70.15</v>
      </c>
      <c r="E5" s="2">
        <f>VLOOKUP(C5,[1]Sheet1!$C$4:$F$42,4,0)</f>
        <v>80.52</v>
      </c>
      <c r="F5" s="9">
        <f t="shared" si="0"/>
        <v>75.34</v>
      </c>
      <c r="G5" s="1">
        <f t="shared" si="1"/>
        <v>4</v>
      </c>
    </row>
    <row r="6" spans="1:7">
      <c r="A6" s="8" t="s">
        <v>11</v>
      </c>
      <c r="B6" s="1" t="s">
        <v>19</v>
      </c>
      <c r="C6" s="1" t="s">
        <v>67</v>
      </c>
      <c r="D6" s="2">
        <v>69.75</v>
      </c>
      <c r="E6" s="10">
        <f>VLOOKUP(C6,[1]Sheet1!$C$4:$F$42,4,0)</f>
        <v>79.24</v>
      </c>
      <c r="F6" s="9">
        <f t="shared" si="0"/>
        <v>74.5</v>
      </c>
      <c r="G6" s="1">
        <f t="shared" si="1"/>
        <v>5</v>
      </c>
    </row>
    <row r="7" spans="1:7">
      <c r="A7" s="8" t="s">
        <v>11</v>
      </c>
      <c r="B7" s="1" t="s">
        <v>20</v>
      </c>
      <c r="C7" s="1" t="s">
        <v>68</v>
      </c>
      <c r="D7" s="2">
        <v>72.35</v>
      </c>
      <c r="E7" s="10">
        <f>VLOOKUP(C7,[1]Sheet1!$C$4:$F$42,4,0)</f>
        <v>76.44</v>
      </c>
      <c r="F7" s="9">
        <f t="shared" si="0"/>
        <v>74.4</v>
      </c>
      <c r="G7" s="1">
        <f t="shared" si="1"/>
        <v>6</v>
      </c>
    </row>
    <row r="8" spans="1:7">
      <c r="A8" s="8" t="s">
        <v>11</v>
      </c>
      <c r="B8" s="1" t="s">
        <v>21</v>
      </c>
      <c r="C8" s="1" t="s">
        <v>69</v>
      </c>
      <c r="D8" s="2">
        <v>64.55</v>
      </c>
      <c r="E8" s="2">
        <f>VLOOKUP(C8,[1]Sheet1!$C$4:$F$42,4,0)</f>
        <v>83.26</v>
      </c>
      <c r="F8" s="9">
        <f t="shared" si="0"/>
        <v>73.91</v>
      </c>
      <c r="G8" s="1">
        <f t="shared" si="1"/>
        <v>7</v>
      </c>
    </row>
    <row r="9" spans="1:7">
      <c r="A9" s="8" t="s">
        <v>11</v>
      </c>
      <c r="B9" s="1" t="s">
        <v>23</v>
      </c>
      <c r="C9" s="1" t="s">
        <v>70</v>
      </c>
      <c r="D9" s="2">
        <v>71.95</v>
      </c>
      <c r="E9" s="10">
        <f>VLOOKUP(C9,[1]Sheet1!$C$4:$F$42,4,0)</f>
        <v>75.04</v>
      </c>
      <c r="F9" s="9">
        <f t="shared" si="0"/>
        <v>73.5</v>
      </c>
      <c r="G9" s="1">
        <f t="shared" si="1"/>
        <v>8</v>
      </c>
    </row>
    <row r="10" spans="1:7">
      <c r="A10" s="8" t="s">
        <v>11</v>
      </c>
      <c r="B10" s="1" t="s">
        <v>22</v>
      </c>
      <c r="C10" s="1" t="s">
        <v>71</v>
      </c>
      <c r="D10" s="2">
        <v>65.4</v>
      </c>
      <c r="E10" s="2">
        <f>VLOOKUP(C10,[1]Sheet1!$C$4:$F$42,4,0)</f>
        <v>81.6</v>
      </c>
      <c r="F10" s="9">
        <f t="shared" si="0"/>
        <v>73.5</v>
      </c>
      <c r="G10" s="1">
        <f t="shared" si="1"/>
        <v>8</v>
      </c>
    </row>
    <row r="11" spans="1:7">
      <c r="A11" s="8" t="s">
        <v>11</v>
      </c>
      <c r="B11" s="1" t="s">
        <v>24</v>
      </c>
      <c r="C11" s="1" t="s">
        <v>72</v>
      </c>
      <c r="D11" s="2">
        <v>67.2</v>
      </c>
      <c r="E11" s="10">
        <f>VLOOKUP(C11,[1]Sheet1!$C$4:$F$42,4,0)</f>
        <v>73.88</v>
      </c>
      <c r="F11" s="9">
        <f t="shared" si="0"/>
        <v>70.54</v>
      </c>
      <c r="G11" s="1">
        <f t="shared" si="1"/>
        <v>10</v>
      </c>
    </row>
    <row r="12" spans="1:7">
      <c r="A12" s="8" t="s">
        <v>11</v>
      </c>
      <c r="B12" s="1" t="s">
        <v>25</v>
      </c>
      <c r="C12" s="1" t="s">
        <v>73</v>
      </c>
      <c r="D12" s="2">
        <v>63.9</v>
      </c>
      <c r="E12" s="10">
        <f>VLOOKUP(C12,[1]Sheet1!$C$4:$F$42,4,0)</f>
        <v>76.88</v>
      </c>
      <c r="F12" s="9">
        <f t="shared" si="0"/>
        <v>70.39</v>
      </c>
      <c r="G12" s="1">
        <f t="shared" si="1"/>
        <v>11</v>
      </c>
    </row>
    <row r="13" spans="1:7">
      <c r="A13" s="8" t="s">
        <v>11</v>
      </c>
      <c r="B13" s="1" t="s">
        <v>26</v>
      </c>
      <c r="C13" s="1" t="s">
        <v>74</v>
      </c>
      <c r="D13" s="2">
        <v>64.55</v>
      </c>
      <c r="E13" s="10">
        <f>VLOOKUP(C13,[1]Sheet1!$C$4:$F$42,4,0)</f>
        <v>76.1</v>
      </c>
      <c r="F13" s="9">
        <f t="shared" si="0"/>
        <v>70.33</v>
      </c>
      <c r="G13" s="1">
        <f t="shared" si="1"/>
        <v>12</v>
      </c>
    </row>
    <row r="14" spans="1:7">
      <c r="A14" s="8" t="s">
        <v>11</v>
      </c>
      <c r="B14" s="1" t="s">
        <v>27</v>
      </c>
      <c r="C14" s="1" t="s">
        <v>75</v>
      </c>
      <c r="D14" s="2">
        <v>67.45</v>
      </c>
      <c r="E14" s="10">
        <f>VLOOKUP(C14,[1]Sheet1!$C$4:$F$42,4,0)</f>
        <v>72.92</v>
      </c>
      <c r="F14" s="9">
        <f t="shared" si="0"/>
        <v>70.19</v>
      </c>
      <c r="G14" s="1">
        <f t="shared" si="1"/>
        <v>13</v>
      </c>
    </row>
    <row r="15" spans="1:7">
      <c r="A15" s="8" t="s">
        <v>11</v>
      </c>
      <c r="B15" s="11" t="s">
        <v>28</v>
      </c>
      <c r="C15" s="11" t="s">
        <v>76</v>
      </c>
      <c r="D15" s="12">
        <v>60.9</v>
      </c>
      <c r="E15" s="13">
        <f>VLOOKUP(C15,[1]Sheet1!$C$4:$F$42,4,0)</f>
        <v>78.52</v>
      </c>
      <c r="F15" s="9">
        <f t="shared" si="0"/>
        <v>69.71</v>
      </c>
      <c r="G15" s="1">
        <f t="shared" si="1"/>
        <v>14</v>
      </c>
    </row>
    <row r="16" ht="14.25" spans="1:7">
      <c r="A16" s="14" t="s">
        <v>11</v>
      </c>
      <c r="B16" s="15" t="s">
        <v>29</v>
      </c>
      <c r="C16" s="15" t="s">
        <v>77</v>
      </c>
      <c r="D16" s="16">
        <v>66.6</v>
      </c>
      <c r="E16" s="17">
        <f>VLOOKUP(C16,[1]Sheet1!$C$4:$F$42,4,0)</f>
        <v>0</v>
      </c>
      <c r="F16" s="18">
        <f t="shared" si="0"/>
        <v>33.3</v>
      </c>
      <c r="G16" s="1">
        <f t="shared" si="1"/>
        <v>15</v>
      </c>
    </row>
    <row r="17" spans="1:7">
      <c r="A17" s="4" t="s">
        <v>31</v>
      </c>
      <c r="B17" s="5" t="s">
        <v>34</v>
      </c>
      <c r="C17" s="5" t="s">
        <v>78</v>
      </c>
      <c r="D17" s="6">
        <v>69.55</v>
      </c>
      <c r="E17" s="19">
        <f>VLOOKUP(C17,[1]Sheet1!$C$4:$F$42,4,0)</f>
        <v>0</v>
      </c>
      <c r="F17" s="7">
        <f t="shared" ref="F3:F40" si="2">ROUND(D17*50%+E17*50%,2)</f>
        <v>34.78</v>
      </c>
      <c r="G17" s="1">
        <f>RANK(F17,$F$17:$F$20,0)</f>
        <v>3</v>
      </c>
    </row>
    <row r="18" spans="1:7">
      <c r="A18" s="8" t="s">
        <v>31</v>
      </c>
      <c r="B18" s="1" t="s">
        <v>32</v>
      </c>
      <c r="C18" s="1" t="s">
        <v>79</v>
      </c>
      <c r="D18" s="2">
        <v>69.25</v>
      </c>
      <c r="E18" s="10">
        <f>VLOOKUP(C18,[1]Sheet1!$C$4:$F$42,4,0)</f>
        <v>75.78</v>
      </c>
      <c r="F18" s="9">
        <f t="shared" si="2"/>
        <v>72.52</v>
      </c>
      <c r="G18" s="1">
        <f>RANK(F18,$F$17:$F$20,0)</f>
        <v>1</v>
      </c>
    </row>
    <row r="19" spans="1:7">
      <c r="A19" s="8" t="s">
        <v>31</v>
      </c>
      <c r="B19" s="1" t="s">
        <v>33</v>
      </c>
      <c r="C19" s="1" t="s">
        <v>80</v>
      </c>
      <c r="D19" s="2">
        <v>65.7</v>
      </c>
      <c r="E19" s="10">
        <f>VLOOKUP(C19,[1]Sheet1!$C$4:$F$42,4,0)</f>
        <v>72</v>
      </c>
      <c r="F19" s="9">
        <f t="shared" si="2"/>
        <v>68.85</v>
      </c>
      <c r="G19" s="1">
        <f>RANK(F19,$F$17:$F$20,0)</f>
        <v>2</v>
      </c>
    </row>
    <row r="20" ht="14.25" spans="1:7">
      <c r="A20" s="14" t="s">
        <v>31</v>
      </c>
      <c r="B20" s="15" t="s">
        <v>35</v>
      </c>
      <c r="C20" s="15" t="s">
        <v>81</v>
      </c>
      <c r="D20" s="16">
        <v>58.45</v>
      </c>
      <c r="E20" s="17">
        <f>VLOOKUP(C20,[1]Sheet1!$C$4:$F$42,4,0)</f>
        <v>0</v>
      </c>
      <c r="F20" s="18">
        <f t="shared" si="2"/>
        <v>29.23</v>
      </c>
      <c r="G20" s="1">
        <f>RANK(F20,$F$17:$F$20,0)</f>
        <v>4</v>
      </c>
    </row>
    <row r="21" spans="1:7">
      <c r="A21" s="4" t="s">
        <v>36</v>
      </c>
      <c r="B21" s="5" t="s">
        <v>37</v>
      </c>
      <c r="C21" s="5" t="s">
        <v>82</v>
      </c>
      <c r="D21" s="6">
        <v>77.7</v>
      </c>
      <c r="E21" s="19">
        <f>VLOOKUP(C21,[1]Sheet1!$C$4:$F$42,4,0)</f>
        <v>79.52</v>
      </c>
      <c r="F21" s="7">
        <f t="shared" si="2"/>
        <v>78.61</v>
      </c>
    </row>
    <row r="22" spans="1:7">
      <c r="A22" s="8" t="s">
        <v>36</v>
      </c>
      <c r="B22" s="1" t="s">
        <v>38</v>
      </c>
      <c r="C22" s="1" t="s">
        <v>83</v>
      </c>
      <c r="D22" s="2">
        <v>71.75</v>
      </c>
      <c r="E22" s="2">
        <f>VLOOKUP(C22,[1]Sheet1!$C$4:$F$42,4,0)</f>
        <v>80.46</v>
      </c>
      <c r="F22" s="9">
        <f t="shared" si="2"/>
        <v>76.11</v>
      </c>
    </row>
    <row r="23" ht="14.25" spans="1:7">
      <c r="A23" s="14" t="s">
        <v>36</v>
      </c>
      <c r="B23" s="15" t="s">
        <v>39</v>
      </c>
      <c r="C23" s="15" t="s">
        <v>84</v>
      </c>
      <c r="D23" s="16">
        <v>63.1</v>
      </c>
      <c r="E23" s="17">
        <f>VLOOKUP(C23,[1]Sheet1!$C$4:$F$42,4,0)</f>
        <v>77.62</v>
      </c>
      <c r="F23" s="18">
        <f t="shared" si="2"/>
        <v>70.36</v>
      </c>
    </row>
    <row r="24" spans="1:7">
      <c r="A24" s="4" t="s">
        <v>40</v>
      </c>
      <c r="B24" s="5" t="s">
        <v>41</v>
      </c>
      <c r="C24" s="5" t="s">
        <v>85</v>
      </c>
      <c r="D24" s="6">
        <v>76.5</v>
      </c>
      <c r="E24" s="19">
        <f>VLOOKUP(C24,[1]Sheet1!$C$4:$F$42,4,0)</f>
        <v>79.96</v>
      </c>
      <c r="F24" s="7">
        <f t="shared" si="2"/>
        <v>78.23</v>
      </c>
    </row>
    <row r="25" spans="1:7">
      <c r="A25" s="8" t="s">
        <v>40</v>
      </c>
      <c r="B25" s="1" t="s">
        <v>42</v>
      </c>
      <c r="C25" s="1" t="s">
        <v>86</v>
      </c>
      <c r="D25" s="2">
        <v>69.65</v>
      </c>
      <c r="E25" s="10">
        <f>VLOOKUP(C25,[1]Sheet1!$C$4:$F$42,4,0)</f>
        <v>79.1</v>
      </c>
      <c r="F25" s="9">
        <f t="shared" si="2"/>
        <v>74.38</v>
      </c>
    </row>
    <row r="26" spans="1:7">
      <c r="A26" s="8" t="s">
        <v>40</v>
      </c>
      <c r="B26" s="1" t="s">
        <v>45</v>
      </c>
      <c r="C26" s="1" t="s">
        <v>87</v>
      </c>
      <c r="D26" s="2">
        <v>64.65</v>
      </c>
      <c r="E26" s="10">
        <f>VLOOKUP(C26,[1]Sheet1!$C$4:$F$42,4,0)</f>
        <v>77.68</v>
      </c>
      <c r="F26" s="9">
        <f t="shared" si="2"/>
        <v>71.17</v>
      </c>
    </row>
    <row r="27" spans="1:7">
      <c r="A27" s="8" t="s">
        <v>40</v>
      </c>
      <c r="B27" s="1" t="s">
        <v>44</v>
      </c>
      <c r="C27" s="1" t="s">
        <v>88</v>
      </c>
      <c r="D27" s="2">
        <v>63</v>
      </c>
      <c r="E27" s="2">
        <f>VLOOKUP(C27,[1]Sheet1!$C$4:$F$42,4,0)</f>
        <v>80.58</v>
      </c>
      <c r="F27" s="9">
        <f t="shared" si="2"/>
        <v>71.79</v>
      </c>
    </row>
    <row r="28" spans="1:7">
      <c r="A28" s="8" t="s">
        <v>40</v>
      </c>
      <c r="B28" s="1" t="s">
        <v>43</v>
      </c>
      <c r="C28" s="1" t="s">
        <v>89</v>
      </c>
      <c r="D28" s="2">
        <v>62.2</v>
      </c>
      <c r="E28" s="2">
        <f>VLOOKUP(C28,[1]Sheet1!$C$4:$F$42,4,0)</f>
        <v>83.32</v>
      </c>
      <c r="F28" s="9">
        <f t="shared" si="2"/>
        <v>72.76</v>
      </c>
    </row>
    <row r="29" ht="14.25" spans="1:7">
      <c r="A29" s="14" t="s">
        <v>40</v>
      </c>
      <c r="B29" s="15" t="s">
        <v>46</v>
      </c>
      <c r="C29" s="15" t="s">
        <v>90</v>
      </c>
      <c r="D29" s="16">
        <v>61.6</v>
      </c>
      <c r="E29" s="16">
        <f>VLOOKUP(C29,[1]Sheet1!$C$4:$F$42,4,0)</f>
        <v>80.38</v>
      </c>
      <c r="F29" s="18">
        <f t="shared" si="2"/>
        <v>70.99</v>
      </c>
    </row>
    <row r="30" ht="14.25" spans="1:7">
      <c r="A30" s="20" t="s">
        <v>47</v>
      </c>
      <c r="B30" s="21" t="s">
        <v>48</v>
      </c>
      <c r="C30" s="21" t="s">
        <v>91</v>
      </c>
      <c r="D30" s="22">
        <v>71.6</v>
      </c>
      <c r="E30" s="22">
        <f>VLOOKUP(C30,[1]Sheet1!$C$4:$F$42,4,0)</f>
        <v>83.2</v>
      </c>
      <c r="F30" s="23">
        <f t="shared" si="2"/>
        <v>77.4</v>
      </c>
    </row>
    <row r="31" spans="1:7">
      <c r="A31" s="4" t="s">
        <v>49</v>
      </c>
      <c r="B31" s="5" t="s">
        <v>52</v>
      </c>
      <c r="C31" s="5" t="s">
        <v>92</v>
      </c>
      <c r="D31" s="6">
        <v>69</v>
      </c>
      <c r="E31" s="19">
        <f>VLOOKUP(C31,[1]Sheet1!$C$4:$F$42,4,0)</f>
        <v>76.38</v>
      </c>
      <c r="F31" s="7">
        <f t="shared" si="2"/>
        <v>72.69</v>
      </c>
    </row>
    <row r="32" spans="1:7">
      <c r="A32" s="8" t="s">
        <v>49</v>
      </c>
      <c r="B32" s="1" t="s">
        <v>50</v>
      </c>
      <c r="C32" s="1" t="s">
        <v>93</v>
      </c>
      <c r="D32" s="2">
        <v>65.45</v>
      </c>
      <c r="E32" s="2">
        <f>VLOOKUP(C32,[1]Sheet1!$C$4:$F$42,4,0)</f>
        <v>81.32</v>
      </c>
      <c r="F32" s="9">
        <f t="shared" si="2"/>
        <v>73.39</v>
      </c>
    </row>
    <row r="33" ht="14.25" spans="1:6">
      <c r="A33" s="14" t="s">
        <v>49</v>
      </c>
      <c r="B33" s="15" t="s">
        <v>51</v>
      </c>
      <c r="C33" s="15" t="s">
        <v>94</v>
      </c>
      <c r="D33" s="16">
        <v>64.9</v>
      </c>
      <c r="E33" s="16">
        <f>VLOOKUP(C33,[1]Sheet1!$C$4:$F$42,4,0)</f>
        <v>81.58</v>
      </c>
      <c r="F33" s="18">
        <f t="shared" si="2"/>
        <v>73.24</v>
      </c>
    </row>
    <row r="34" spans="1:6">
      <c r="A34" s="4" t="s">
        <v>53</v>
      </c>
      <c r="B34" s="5" t="s">
        <v>54</v>
      </c>
      <c r="C34" s="5" t="s">
        <v>95</v>
      </c>
      <c r="D34" s="6">
        <v>74.85</v>
      </c>
      <c r="E34" s="6">
        <f>VLOOKUP(C34,[1]Sheet1!$C$4:$F$42,4,0)</f>
        <v>85.14</v>
      </c>
      <c r="F34" s="7">
        <f t="shared" si="2"/>
        <v>80</v>
      </c>
    </row>
    <row r="35" spans="1:6">
      <c r="A35" s="8" t="s">
        <v>53</v>
      </c>
      <c r="B35" s="1" t="s">
        <v>55</v>
      </c>
      <c r="C35" s="1" t="s">
        <v>96</v>
      </c>
      <c r="D35" s="2">
        <v>66</v>
      </c>
      <c r="E35" s="2">
        <f>VLOOKUP(C35,[1]Sheet1!$C$4:$F$42,4,0)</f>
        <v>82</v>
      </c>
      <c r="F35" s="9">
        <f t="shared" si="2"/>
        <v>74</v>
      </c>
    </row>
    <row r="36" ht="14.25" spans="1:6">
      <c r="A36" s="14" t="s">
        <v>53</v>
      </c>
      <c r="B36" s="15" t="s">
        <v>56</v>
      </c>
      <c r="C36" s="15" t="s">
        <v>97</v>
      </c>
      <c r="D36" s="16">
        <v>65</v>
      </c>
      <c r="E36" s="16">
        <f>VLOOKUP(C36,[1]Sheet1!$C$4:$F$42,4,0)</f>
        <v>82.1</v>
      </c>
      <c r="F36" s="18">
        <f t="shared" si="2"/>
        <v>73.55</v>
      </c>
    </row>
    <row r="37" spans="1:6">
      <c r="A37" s="4" t="s">
        <v>57</v>
      </c>
      <c r="B37" s="5" t="s">
        <v>59</v>
      </c>
      <c r="C37" s="5" t="s">
        <v>98</v>
      </c>
      <c r="D37" s="6">
        <v>69.5</v>
      </c>
      <c r="E37" s="19">
        <f>VLOOKUP(C37,[1]Sheet1!$C$4:$F$42,4,0)</f>
        <v>77.64</v>
      </c>
      <c r="F37" s="7">
        <f t="shared" si="2"/>
        <v>73.57</v>
      </c>
    </row>
    <row r="38" spans="1:6">
      <c r="A38" s="8" t="s">
        <v>57</v>
      </c>
      <c r="B38" s="1" t="s">
        <v>60</v>
      </c>
      <c r="C38" s="1" t="s">
        <v>99</v>
      </c>
      <c r="D38" s="2">
        <v>68.8</v>
      </c>
      <c r="E38" s="10">
        <f>VLOOKUP(C38,[1]Sheet1!$C$4:$F$42,4,0)</f>
        <v>76.46</v>
      </c>
      <c r="F38" s="9">
        <f t="shared" si="2"/>
        <v>72.63</v>
      </c>
    </row>
    <row r="39" spans="1:6">
      <c r="A39" s="8" t="s">
        <v>57</v>
      </c>
      <c r="B39" s="1" t="s">
        <v>58</v>
      </c>
      <c r="C39" s="1" t="s">
        <v>100</v>
      </c>
      <c r="D39" s="2">
        <v>67.1</v>
      </c>
      <c r="E39" s="2">
        <f>VLOOKUP(C39,[1]Sheet1!$C$4:$F$42,4,0)</f>
        <v>83.52</v>
      </c>
      <c r="F39" s="9">
        <f t="shared" si="2"/>
        <v>75.31</v>
      </c>
    </row>
    <row r="40" ht="14.25" spans="1:6">
      <c r="A40" s="14" t="s">
        <v>57</v>
      </c>
      <c r="B40" s="15" t="s">
        <v>61</v>
      </c>
      <c r="C40" s="15" t="s">
        <v>101</v>
      </c>
      <c r="D40" s="16">
        <v>60.8</v>
      </c>
      <c r="E40" s="17">
        <f>VLOOKUP(C40,[1]Sheet1!$C$4:$F$42,4,0)</f>
        <v>75.1</v>
      </c>
      <c r="F40" s="18">
        <f t="shared" si="2"/>
        <v>67.95</v>
      </c>
    </row>
  </sheetData>
  <sortState ref="A2:G16">
    <sortCondition ref="G2:G1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曲靖市直属党政机关单位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综合成绩名单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flag不能倒</cp:lastModifiedBy>
  <dcterms:created xsi:type="dcterms:W3CDTF">2023-09-21T02:25:00Z</dcterms:created>
  <dcterms:modified xsi:type="dcterms:W3CDTF">2025-11-05T08:50:35Z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43DAB72B04D74F54846B909F25A9CA4F_13</vt:lpwstr>
  </property>
</Properties>
</file>